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<sst xmlns="http://schemas.openxmlformats.org/spreadsheetml/2006/main" count="27195" uniqueCount="804">
  <si>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</si>
  <si>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</si>
  <si>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</si>
  <si>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</si>
  <si>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</si>
  <si>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</si>
  <si>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</si>
  <si>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</si>
  <si>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</si>
  <si>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</si>
  <si>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</si>
  <si>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</si>
  <si>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</si>
  <si>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</si>
  <si>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</si>
  <si>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</si>
  <si>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</si>
  <si>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</si>
  <si>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</si>
  <si>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</si>
  <si>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</si>
  <si>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</si>
  <si>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</si>
  <si>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</si>
  <si>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</si>
  <si>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</si>
  <si>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</si>
  <si>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</si>
  <si>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</si>
  <si>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</si>
  <si>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</si>
  <si>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</si>
  <si>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</si>
  <si>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</si>
  <si>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</si>
  <si>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</si>
  <si>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</si>
  <si>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</si>
  <si>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</si>
  <si>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</si>
  <si>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</si>
  <si>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</si>
  <si>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</si>
  <si>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</si>
  <si>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</si>
  <si>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</si>
  <si>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</si>
  <si>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</si>
  <si>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</si>
  <si>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</si>
  <si>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</si>
  <si>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</si>
  <si>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</si>
  <si>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</si>
  <si>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</si>
  <si>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</si>
  <si>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</si>
  <si>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</si>
  <si>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</si>
  <si>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</si>
  <si>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</si>
  <si>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</si>
  <si>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</si>
  <si>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</si>
  <si>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</si>
  <si>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</si>
  <si>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</si>
  <si>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</si>
  <si>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</si>
  <si>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</si>
  <si>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</si>
  <si>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</si>
  <si>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</si>
  <si>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</si>
  <si>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</si>
  <si>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</si>
  <si>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</si>
  <si>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</si>
  <si>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</si>
  <si>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</si>
  <si>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</si>
  <si>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</si>
  <si>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</si>
  <si>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</si>
  <si>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</si>
  <si>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</si>
  <si>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</si>
  <si>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</si>
  <si>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</si>
  <si>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</si>
  <si>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</si>
  <si>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</si>
  <si>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</si>
  <si>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</si>
  <si>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</si>
  <si>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</si>
  <si>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</si>
  <si>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</si>
  <si>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</si>
  <si>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</si>
  <si>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</si>
  <si>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</si>
  <si>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</si>
  <si>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</si>
  <si>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</si>
  <si>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</si>
  <si>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</si>
  <si>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</si>
  <si>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</si>
  <si>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</si>
  <si>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</si>
  <si>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</si>
  <si>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</si>
  <si>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</si>
  <si>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</si>
  <si>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</si>
  <si>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</si>
  <si>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</si>
  <si>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</si>
  <si>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</si>
  <si>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</si>
  <si>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</si>
  <si>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</si>
  <si>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</si>
  <si>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</si>
  <si>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</si>
  <si>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</si>
  <si>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</si>
  <si>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</si>
  <si>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</si>
  <si>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</si>
  <si>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</si>
  <si>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</si>
  <si>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</si>
  <si>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</si>
  <si>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</si>
  <si>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</si>
  <si>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</si>
  <si>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</si>
  <si>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</si>
  <si>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</si>
  <si>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</si>
  <si>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</si>
  <si>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</si>
  <si>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</si>
  <si>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</si>
  <si>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</si>
  <si>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</si>
  <si>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</si>
  <si>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</si>
  <si>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</si>
  <si>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</si>
  <si>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</si>
  <si>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</si>
  <si>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</si>
  <si>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</si>
  <si>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</si>
  <si>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</si>
  <si>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</si>
  <si>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</si>
  <si>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</si>
  <si>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</si>
  <si>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</si>
  <si>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</si>
  <si>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</si>
  <si>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</si>
  <si>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</si>
  <si>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</si>
  <si>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</si>
  <si>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</si>
  <si>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</si>
  <si>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</si>
  <si>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</si>
  <si>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</si>
  <si>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</si>
  <si>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</si>
  <si>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</si>
  <si>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</si>
  <si>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</si>
  <si>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</si>
  <si>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</si>
  <si>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</si>
  <si>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</si>
  <si>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</si>
  <si>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</si>
  <si>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</si>
  <si>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</si>
  <si>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</si>
  <si>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</si>
  <si>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</si>
  <si>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</si>
  <si>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</si>
  <si>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</si>
  <si>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</si>
  <si>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</si>
  <si>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</si>
  <si>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</si>
  <si>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</si>
  <si>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</si>
  <si>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</si>
  <si>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</si>
  <si>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</si>
  <si>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</si>
  <si>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</si>
  <si>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</si>
  <si>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</si>
  <si>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</si>
  <si>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</si>
  <si>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</si>
  <si>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</si>
  <si>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</si>
  <si>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</si>
  <si>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</si>
  <si>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</si>
  <si>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</si>
  <si>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</si>
  <si>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</si>
  <si>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</si>
  <si>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</si>
  <si>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</si>
  <si>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</si>
  <si>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</si>
  <si>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</si>
  <si>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</si>
  <si>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</si>
  <si>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</si>
  <si>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</si>
  <si>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</si>
  <si>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</si>
  <si>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</si>
  <si>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</si>
  <si>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</si>
  <si>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</si>
  <si>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</si>
  <si>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</si>
  <si>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</si>
  <si>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</si>
  <si>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</si>
  <si>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</si>
  <si>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</si>
  <si>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</si>
  <si>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</si>
  <si>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</si>
  <si>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</si>
  <si>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</si>
  <si>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</si>
  <si>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</si>
  <si>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</si>
  <si>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</si>
  <si>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</si>
  <si>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</si>
  <si>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</si>
  <si>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</si>
  <si>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</si>
  <si>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</si>
  <si>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</si>
  <si>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</si>
  <si>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</si>
  <si>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</si>
  <si>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</si>
  <si>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</si>
  <si>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</si>
  <si>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</si>
  <si>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</si>
  <si>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</si>
  <si>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</si>
  <si>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</si>
  <si>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</si>
  <si>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</si>
  <si>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</si>
  <si>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</si>
  <si>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</si>
  <si>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</si>
  <si>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</si>
  <si>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</si>
  <si>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</si>
  <si>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</si>
  <si>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</si>
  <si>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</si>
  <si>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</si>
  <si>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</si>
  <si>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</si>
  <si>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</si>
  <si>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</si>
  <si>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</si>
  <si>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</si>
  <si>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</si>
  <si>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</si>
  <si>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</si>
  <si>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</si>
  <si>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</si>
  <si>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</si>
  <si>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</si>
  <si>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</si>
  <si>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</si>
  <si>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</si>
  <si>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</si>
  <si>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</si>
  <si>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</si>
  <si>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</si>
  <si>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</si>
  <si>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</si>
  <si>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</si>
  <si>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</si>
  <si>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</si>
  <si>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</si>
  <si>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</si>
  <si>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</si>
  <si>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</si>
  <si>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</si>
  <si>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</si>
  <si>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</si>
  <si>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</si>
  <si>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</si>
  <si>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</si>
  <si>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</si>
  <si>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</si>
  <si>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</si>
  <si>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</si>
  <si>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</si>
  <si>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</si>
  <si>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</si>
  <si>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</si>
  <si>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</si>
  <si>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</si>
  <si>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</si>
  <si>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</si>
  <si>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</si>
  <si>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</si>
  <si>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</si>
  <si>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</si>
  <si>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</si>
  <si>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</si>
  <si>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</si>
  <si>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</si>
  <si>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</si>
  <si>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</si>
  <si>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</si>
  <si>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</si>
  <si>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</si>
  <si>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</si>
  <si>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</si>
  <si>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</si>
  <si>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</si>
  <si>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</si>
  <si>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</si>
  <si>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</si>
  <si>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</si>
  <si>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</si>
  <si>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</si>
  <si>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</si>
  <si>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</si>
  <si>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</si>
  <si>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</si>
  <si>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</si>
  <si>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</si>
  <si>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</si>
  <si>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</si>
  <si>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</si>
  <si>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</si>
  <si>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</si>
  <si>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</si>
  <si>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</si>
  <si>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</si>
  <si>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</si>
  <si>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</si>
  <si>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</si>
  <si>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</si>
  <si>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</si>
  <si>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</si>
  <si>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</si>
  <si>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</si>
  <si>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</si>
  <si>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</si>
  <si>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</si>
  <si>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</si>
  <si>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</si>
  <si>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</si>
  <si>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</si>
  <si>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</si>
  <si>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</si>
  <si>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</si>
  <si>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</si>
  <si>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</si>
  <si>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</si>
  <si>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</si>
  <si>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</si>
  <si>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</si>
  <si>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</si>
  <si>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</si>
  <si>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</si>
  <si>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</si>
  <si>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</si>
  <si>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</si>
  <si>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</si>
  <si>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</si>
  <si>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</si>
  <si>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</si>
  <si>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</si>
  <si>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</si>
  <si>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</si>
  <si>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</si>
  <si>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</si>
  <si>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</si>
  <si>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</si>
  <si>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</si>
  <si>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</si>
  <si>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</si>
  <si>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</si>
  <si>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</si>
  <si>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</si>
  <si>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</si>
  <si>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</si>
  <si>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</si>
  <si>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</si>
  <si>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</si>
  <si>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</si>
  <si>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</si>
  <si>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</si>
  <si>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</si>
  <si>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</si>
  <si>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</si>
  <si>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</si>
  <si>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</si>
  <si>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</si>
  <si>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</si>
  <si>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</si>
  <si>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</si>
  <si>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</si>
  <si>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</si>
  <si>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</si>
  <si>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</si>
  <si>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</si>
  <si>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</si>
  <si>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</si>
  <si>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</si>
  <si>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</si>
  <si>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</si>
  <si>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</si>
  <si>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</si>
  <si>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</si>
  <si>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</si>
  <si>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</si>
  <si>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</si>
  <si>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</si>
  <si>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</si>
  <si>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</si>
  <si>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</si>
  <si>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</si>
  <si>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</si>
  <si>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</si>
  <si>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</si>
  <si>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</si>
  <si>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</si>
  <si>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</si>
  <si>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</si>
  <si>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</si>
  <si>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</si>
  <si>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</si>
  <si>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</si>
  <si>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</si>
  <si>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</si>
  <si>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</si>
  <si>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</si>
  <si>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</si>
  <si>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</si>
  <si>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</si>
  <si>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</si>
  <si>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</si>
  <si>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</si>
  <si>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</si>
  <si>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</si>
  <si>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</si>
  <si>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</si>
  <si>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</si>
  <si>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</si>
  <si>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</si>
  <si>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</si>
  <si>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</si>
  <si>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</si>
  <si>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</si>
  <si>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</si>
  <si>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</si>
  <si>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</si>
  <si>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</si>
  <si>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</si>
  <si>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</si>
  <si>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</si>
  <si>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</si>
  <si>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</si>
  <si>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</si>
  <si>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</si>
  <si>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</si>
  <si>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</si>
  <si>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</si>
  <si>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</si>
  <si>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</si>
  <si>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</si>
  <si>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</si>
  <si>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</si>
  <si>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</si>
  <si>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</si>
  <si>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</si>
  <si>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</si>
  <si>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</si>
  <si>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</si>
  <si>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</si>
  <si>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</si>
  <si>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</si>
  <si>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</si>
  <si>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</si>
  <si>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</si>
  <si>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</si>
  <si>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</si>
  <si>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</si>
  <si>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</si>
  <si>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</si>
  <si>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</si>
  <si>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</si>
  <si>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</si>
  <si>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</si>
  <si>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</si>
  <si>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</si>
  <si>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</si>
  <si>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</si>
  <si>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</si>
  <si>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</si>
  <si>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</si>
  <si>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</si>
  <si>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</si>
  <si>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</si>
  <si>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</si>
  <si>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</si>
  <si>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</si>
  <si>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</si>
  <si>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</si>
  <si>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</si>
  <si>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</si>
  <si>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</si>
  <si>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</si>
  <si>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</si>
  <si>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</si>
  <si>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</si>
  <si>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</si>
  <si>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</si>
  <si>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</si>
  <si>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</si>
  <si>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</si>
  <si>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</si>
  <si>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</si>
  <si>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</si>
  <si>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</si>
  <si>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</si>
  <si>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</si>
  <si>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</si>
  <si>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</si>
  <si>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</si>
  <si>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</si>
  <si>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</si>
  <si>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</si>
  <si>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</si>
  <si>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</si>
  <si>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</si>
  <si>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</si>
  <si>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</si>
  <si>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</si>
  <si>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</si>
  <si>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</si>
  <si>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</si>
  <si>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</si>
  <si>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</si>
  <si>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</si>
  <si>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</si>
  <si>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</si>
  <si>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</si>
  <si>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</si>
  <si>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</si>
  <si>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</si>
  <si>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</si>
  <si>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</si>
  <si>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</si>
  <si>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</si>
  <si>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</si>
  <si>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</si>
  <si>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</si>
  <si>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</si>
  <si>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</si>
  <si>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</si>
  <si>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</si>
  <si>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</si>
  <si>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</si>
  <si>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</si>
  <si>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</si>
  <si>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</si>
  <si>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</si>
  <si>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</si>
  <si>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</si>
  <si>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</si>
  <si>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</si>
  <si>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</si>
  <si>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</si>
  <si>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</si>
  <si>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</si>
  <si>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</si>
  <si>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</si>
  <si>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</si>
  <si>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</si>
  <si>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</si>
  <si>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</si>
  <si>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</si>
  <si>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</si>
  <si>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</si>
  <si>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</si>
  <si>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</si>
  <si>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</si>
  <si>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</si>
  <si>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</si>
  <si>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</si>
  <si>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</si>
  <si>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</si>
  <si>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</si>
  <si>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</si>
  <si>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</si>
  <si>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</si>
  <si>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</si>
  <si>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</si>
  <si>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</si>
  <si>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</si>
  <si>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</si>
  <si>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</si>
  <si>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</si>
  <si>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</si>
  <si>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</si>
  <si>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</si>
  <si>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</si>
  <si>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</si>
  <si>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</si>
  <si>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</si>
  <si>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</si>
  <si>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</si>
  <si>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</si>
  <si>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</si>
  <si>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</si>
  <si>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</si>
  <si>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</si>
  <si>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</si>
  <si>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</si>
  <si>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</si>
  <si>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</si>
  <si>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</si>
  <si>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</si>
  <si>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</si>
  <si>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</si>
  <si>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</si>
  <si>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</si>
  <si>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</si>
  <si>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</si>
  <si>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</si>
  <si>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</si>
  <si>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</si>
  <si>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</si>
  <si>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</si>
  <si>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</si>
  <si>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</si>
  <si>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</si>
  <si>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</si>
  <si>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</si>
  <si>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</si>
  <si>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</si>
  <si>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</si>
  <si>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</si>
  <si>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</si>
  <si>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</si>
  <si>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</si>
  <si>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</si>
  <si>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</si>
  <si>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</si>
  <si>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</si>
  <si>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</si>
  <si>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</si>
  <si>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</si>
  <si>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</si>
  <si>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</si>
  <si>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</si>
  <si>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</si>
  <si>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</si>
  <si>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</si>
  <si>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</si>
  <si>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</si>
  <si>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</si>
  <si>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</si>
  <si>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</si>
  <si>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</si>
  <si>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</si>
  <si>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</si>
  <si>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</si>
  <si>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</si>
  <si>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</si>
  <si>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</si>
  <si>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</si>
  <si>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</si>
  <si>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</si>
  <si>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</si>
  <si>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</si>
  <si>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</si>
  <si>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</si>
  <si>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</si>
  <si>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</si>
  <si>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</si>
  <si>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</si>
  <si>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</si>
  <si>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</si>
  <si>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</si>
  <si>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</si>
  <si>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</si>
  <si>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</si>
  <si>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</si>
  <si>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</si>
  <si>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</si>
  <si>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</si>
  <si>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</si>
  <si>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</si>
  <si>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</si>
  <si>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</si>
  <si>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</si>
  <si>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</si>
  <si>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</si>
  <si>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</si>
  <si>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</si>
  <si>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</si>
  <si>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</si>
  <si>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</si>
  <si>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</si>
  <si>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</si>
  <si>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</si>
  <si>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</si>
  <si>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</si>
  <si>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</si>
  <si>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</si>
  <si>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</si>
  <si>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</si>
  <si>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</si>
  <si>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</si>
  <si>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</si>
  <si>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</si>
  <si>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май, июнь</t>
  </si>
  <si>
    <t>февраль, июль</t>
  </si>
  <si>
    <t>март, апрель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</si>
  <si>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</si>
  <si>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</si>
  <si>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</si>
  <si>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</si>
  <si>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</si>
  <si>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</si>
  <si>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</si>
  <si>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</si>
  <si>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</si>
  <si>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15 по ул. Лесная за 2016 год</t>
  </si>
  <si>
    <t>мар, ноя, дек</t>
  </si>
  <si>
    <t>апр, апр, июл, авг</t>
  </si>
  <si>
    <t>апр, май, дек</t>
  </si>
  <si>
    <t>март, ноябрь</t>
  </si>
  <si>
    <t xml:space="preserve"> январь</t>
  </si>
  <si>
    <t>янв, фев, сен, дек</t>
  </si>
  <si>
    <t>январь, апрель</t>
  </si>
  <si>
    <t>фев, апр, июн, дек</t>
  </si>
  <si>
    <t>апрель, июль</t>
  </si>
  <si>
    <t>фев, апр, июн</t>
  </si>
  <si>
    <t>апр, июн, июн</t>
  </si>
  <si>
    <t>июнь, ноябрь</t>
  </si>
  <si>
    <t>апрель, июнь</t>
  </si>
  <si>
    <t>январь, май</t>
  </si>
  <si>
    <t>апр, июн, окт, ноя</t>
  </si>
  <si>
    <t>48 | 1</t>
  </si>
  <si>
    <t>25 | 1</t>
  </si>
  <si>
    <t>19,2 | 24</t>
  </si>
  <si>
    <t>4,4 | 3</t>
  </si>
  <si>
    <t>396 | 1</t>
  </si>
  <si>
    <t>5 | 1</t>
  </si>
  <si>
    <t>182,424 | 249</t>
  </si>
  <si>
    <t>121,616 | 136</t>
  </si>
  <si>
    <t>182,424 | 24</t>
  </si>
  <si>
    <t>121,616 | 24</t>
  </si>
  <si>
    <t>117 | 1</t>
  </si>
  <si>
    <t>304,04 | 2</t>
  </si>
  <si>
    <t>687 | 28</t>
  </si>
  <si>
    <t>343,5 | 22</t>
  </si>
  <si>
    <t>0,12366 | 6</t>
  </si>
  <si>
    <t>6,87 | 40</t>
  </si>
  <si>
    <t>6,87 | 10</t>
  </si>
  <si>
    <t>6,87 | 12</t>
  </si>
  <si>
    <t>687 | 32</t>
  </si>
  <si>
    <t>343,5 | 8</t>
  </si>
  <si>
    <t>7,2 | 1</t>
  </si>
  <si>
    <t>155 | 2</t>
  </si>
  <si>
    <t>4 | 122</t>
  </si>
  <si>
    <t>48 | 24</t>
  </si>
  <si>
    <t>687 | 74</t>
  </si>
  <si>
    <t>48 | 23</t>
  </si>
  <si>
    <t>4 | 127</t>
  </si>
  <si>
    <t>1834 | 77</t>
  </si>
  <si>
    <t>1834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</si>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</sst>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490329.33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1263570.4099999999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1202015.96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1202015.96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1202015.96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551883.78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1147254.4900000002</v>
      </c>
      <c r="G28" s="18">
        <f>и_ср_начисл-и_ср_стоимость_факт</f>
        <v>116315.91999999969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1092007.21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1236413.27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834.48979703947236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1587052.25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1493786.6800000002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613484.78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1974795.07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1974795.07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3974.6003977208238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42094.97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39336.699999999997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29442.89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42094.97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42094.97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2917.9708955429674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506811.35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477153.88999999996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284565.34999999998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567894.52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567894.52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6744.6155031604603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476330.23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457605.47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308920.25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476330.23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476330.23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C101" sqref="C10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262070.5717641004</v>
      </c>
      <c r="F6" s="40"/>
      <c r="I6" s="27">
        <f>E6/1.18</f>
        <v>222093.70488483086</v>
      </c>
      <c r="J6" s="29">
        <f>[1]сумма!$Q$6</f>
        <v>12959.079134999998</v>
      </c>
      <c r="K6" s="29">
        <f>J6-I6</f>
        <v>-209134.62574983086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6370.3121454971315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0.31359999999999999</v>
      </c>
      <c r="E8" s="48">
        <v>355.92458057567529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15</v>
      </c>
      <c r="E9" s="48">
        <v>6014.387564921456</v>
      </c>
      <c r="F9" s="49" t="s">
        <v>737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338.79256394488192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>
        <v>2</v>
      </c>
      <c r="E21" s="48">
        <v>338.79256394488192</v>
      </c>
      <c r="F21" s="49" t="s">
        <v>738</v>
      </c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3250.3740909086514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15.478400000000001</v>
      </c>
      <c r="E25" s="48">
        <v>1916.6742531171776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0.6</v>
      </c>
      <c r="E28" s="48">
        <v>1333.6998377914738</v>
      </c>
      <c r="F28" s="49" t="s">
        <v>747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25588.259266056593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2.2141999999999999</v>
      </c>
      <c r="E43" s="48">
        <v>2036.7705506043981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15.528</v>
      </c>
      <c r="E44" s="48">
        <v>1318.1895878316511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281</v>
      </c>
      <c r="E45" s="48">
        <v>6947.9826093654219</v>
      </c>
      <c r="F45" s="49" t="s">
        <v>758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20.599999999999998</v>
      </c>
      <c r="E47" s="56">
        <v>14989.320516234398</v>
      </c>
      <c r="F47" s="49" t="s">
        <v>759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83.866530324110158</v>
      </c>
      <c r="F50" s="49" t="s">
        <v>740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5</v>
      </c>
      <c r="E54" s="48">
        <v>212.12947169661223</v>
      </c>
      <c r="F54" s="49" t="s">
        <v>760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5558.3824526563203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30</v>
      </c>
      <c r="E91" s="35">
        <v>314.31415492299448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>
        <v>1</v>
      </c>
      <c r="E94" s="35">
        <v>1472.3580991022845</v>
      </c>
      <c r="F94" s="33" t="s">
        <v>739</v>
      </c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3</v>
      </c>
      <c r="E96" s="35">
        <v>3771.7101986310417</v>
      </c>
      <c r="F96" s="33" t="s">
        <v>742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1916.698167154909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15.478400000000001</v>
      </c>
      <c r="E101" s="35">
        <v>1916.698167154909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88749.220067884336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0.55279999999999996</v>
      </c>
      <c r="E106" s="56">
        <v>586.0374086463197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83117.390102540448</v>
      </c>
      <c r="F107" s="49" t="s">
        <v>735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5045.79255669758</v>
      </c>
      <c r="F108" s="49" t="s">
        <v>735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128001.83228180328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0.55279999999999996</v>
      </c>
      <c r="E120" s="56">
        <v>594.98125875787298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4</v>
      </c>
      <c r="E123" s="48">
        <v>51555.082849508974</v>
      </c>
      <c r="F123" s="49" t="s">
        <v>761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3</v>
      </c>
      <c r="E130" s="48">
        <v>2853.7695013872985</v>
      </c>
      <c r="F130" s="49" t="s">
        <v>762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35.4</v>
      </c>
      <c r="E134" s="48">
        <v>6297.9686655297801</v>
      </c>
      <c r="F134" s="49" t="s">
        <v>761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>
        <v>1</v>
      </c>
      <c r="E141" s="48">
        <v>46.006073174314096</v>
      </c>
      <c r="F141" s="49" t="s">
        <v>732</v>
      </c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10</v>
      </c>
      <c r="E147" s="48">
        <v>615.35900815976424</v>
      </c>
      <c r="F147" s="49" t="s">
        <v>763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154.77165219778752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>
        <v>4</v>
      </c>
      <c r="E149" s="48">
        <v>42581.335584576715</v>
      </c>
      <c r="F149" s="49" t="s">
        <v>744</v>
      </c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60</v>
      </c>
      <c r="E150" s="48">
        <v>3059.3070075184069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>
        <v>4</v>
      </c>
      <c r="E152" s="48">
        <v>7853.610838506962</v>
      </c>
      <c r="F152" s="49" t="s">
        <v>754</v>
      </c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60</v>
      </c>
      <c r="E153" s="48">
        <v>2776.9578464674883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7.71</v>
      </c>
      <c r="E158" s="48">
        <v>6135.5997315133409</v>
      </c>
      <c r="F158" s="49" t="s">
        <v>764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>
        <v>0.6</v>
      </c>
      <c r="E160" s="48">
        <v>115.19124233905247</v>
      </c>
      <c r="F160" s="49" t="s">
        <v>734</v>
      </c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16</v>
      </c>
      <c r="E162" s="48">
        <v>3265.3958494820495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2</v>
      </c>
      <c r="E163" s="48">
        <v>96.495172683468837</v>
      </c>
      <c r="F163" s="49" t="s">
        <v>740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2296.7007281943938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>
        <v>2.5</v>
      </c>
      <c r="E184" s="48">
        <v>663.65801081064171</v>
      </c>
      <c r="F184" s="49" t="s">
        <v>739</v>
      </c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>
        <v>0.25</v>
      </c>
      <c r="E185" s="48">
        <v>1633.0427173837522</v>
      </c>
      <c r="F185" s="49" t="s">
        <v>732</v>
      </c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104347.11041712463</v>
      </c>
      <c r="F197" s="75"/>
      <c r="I197" s="27">
        <f>E197/1.18</f>
        <v>88429.754590783588</v>
      </c>
      <c r="J197" s="29">
        <f>[1]сумма!$Q$11</f>
        <v>31082.599499999997</v>
      </c>
      <c r="K197" s="29">
        <f>J197-I197</f>
        <v>-57347.155090783592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104347.11041712463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3.3167999999999989</v>
      </c>
      <c r="E199" s="35">
        <v>13073.075049619656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8.0376000000000012</v>
      </c>
      <c r="E200" s="35">
        <v>12674.46391169339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14.38</v>
      </c>
      <c r="E202" s="35">
        <v>369.13708642228806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14.38</v>
      </c>
      <c r="E203" s="35">
        <v>8134.2044930992188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>
        <v>1</v>
      </c>
      <c r="E206" s="35">
        <v>6282.6968126224565</v>
      </c>
      <c r="F206" s="49" t="s">
        <v>740</v>
      </c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14.38</v>
      </c>
      <c r="E210" s="35">
        <v>18299.392339671831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114.8546</v>
      </c>
      <c r="E211" s="35">
        <v>41580.511161995521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5</v>
      </c>
      <c r="E215" s="35">
        <v>1038.5149165626267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3</v>
      </c>
      <c r="E217" s="35">
        <v>2244.0287174447644</v>
      </c>
      <c r="F217" s="49" t="s">
        <v>737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3.5</v>
      </c>
      <c r="E231" s="48">
        <v>651.08592799287794</v>
      </c>
      <c r="F231" s="49" t="s">
        <v>738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3441.3381155554289</v>
      </c>
      <c r="F232" s="33"/>
      <c r="I232" s="27">
        <f>E232/1.18</f>
        <v>2916.3882335215499</v>
      </c>
      <c r="J232" s="29">
        <f>[1]сумма!$M$13</f>
        <v>4000.8600000000006</v>
      </c>
      <c r="K232" s="29">
        <f>J232-I232</f>
        <v>1084.4717664784507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3441.3381155554289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3</v>
      </c>
      <c r="E243" s="35">
        <v>3295.0679037711629</v>
      </c>
      <c r="F243" s="33" t="s">
        <v>735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83081.545739101522</v>
      </c>
      <c r="F266" s="75"/>
      <c r="I266" s="27">
        <f>E266/1.18</f>
        <v>70408.089609408067</v>
      </c>
      <c r="J266" s="29">
        <f>[1]сумма!$Q$15</f>
        <v>14033.079052204816</v>
      </c>
      <c r="K266" s="29">
        <f>J266-I266</f>
        <v>-56375.010557203248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83081.545739101522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1.3395999999999999</v>
      </c>
      <c r="E268" s="35">
        <v>4122.313781162039</v>
      </c>
      <c r="F268" s="33" t="s">
        <v>746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11</v>
      </c>
      <c r="E270" s="35">
        <v>985.91599057235567</v>
      </c>
      <c r="F270" s="33" t="s">
        <v>743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2315.736459272382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22123.725253681434</v>
      </c>
      <c r="F282" s="33" t="s">
        <v>743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14</v>
      </c>
      <c r="E284" s="35">
        <v>6328.1833832732045</v>
      </c>
      <c r="F284" s="33" t="s">
        <v>765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1</v>
      </c>
      <c r="E286" s="35">
        <v>73.869334531726466</v>
      </c>
      <c r="F286" s="33" t="s">
        <v>743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42</v>
      </c>
      <c r="E288" s="35">
        <v>407.71574352955383</v>
      </c>
      <c r="F288" s="33" t="s">
        <v>766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17</v>
      </c>
      <c r="E293" s="35">
        <v>2501.5078595525238</v>
      </c>
      <c r="F293" s="33" t="s">
        <v>745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12</v>
      </c>
      <c r="E296" s="35">
        <v>1249.9238118028734</v>
      </c>
      <c r="F296" s="33" t="s">
        <v>735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>
        <v>6</v>
      </c>
      <c r="E297" s="35">
        <v>172.84468621331254</v>
      </c>
      <c r="F297" s="33" t="s">
        <v>743</v>
      </c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4</v>
      </c>
      <c r="E310" s="35">
        <v>557.76862464400142</v>
      </c>
      <c r="F310" s="33" t="s">
        <v>767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12</v>
      </c>
      <c r="E319" s="35">
        <v>4919.556782513946</v>
      </c>
      <c r="F319" s="33" t="s">
        <v>768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739.81985667334686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95</v>
      </c>
      <c r="E321" s="35">
        <v>6906.6251942319395</v>
      </c>
      <c r="F321" s="33" t="s">
        <v>769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7</v>
      </c>
      <c r="E322" s="35">
        <v>1851.0888658750412</v>
      </c>
      <c r="F322" s="33" t="s">
        <v>770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2</v>
      </c>
      <c r="E325" s="35">
        <v>21880.722759273554</v>
      </c>
      <c r="F325" s="33" t="s">
        <v>743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106.13049945206753</v>
      </c>
      <c r="F328" s="33" t="s">
        <v>735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>
        <v>3</v>
      </c>
      <c r="E330" s="35">
        <v>1323.6300314155503</v>
      </c>
      <c r="F330" s="33" t="s">
        <v>743</v>
      </c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2</v>
      </c>
      <c r="E333" s="35">
        <v>1647.0183526262226</v>
      </c>
      <c r="F333" s="33" t="s">
        <v>771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151.888682093499</v>
      </c>
      <c r="F334" s="33" t="s">
        <v>735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27</v>
      </c>
      <c r="E335" s="35">
        <v>1330.7456897595575</v>
      </c>
      <c r="F335" s="33" t="s">
        <v>772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173049.16319293514</v>
      </c>
      <c r="F338" s="75"/>
      <c r="I338" s="27">
        <f>E338/1.18</f>
        <v>146651.83321435182</v>
      </c>
      <c r="J338" s="29">
        <f>[1]сумма!$Q$17</f>
        <v>27117.06</v>
      </c>
      <c r="K338" s="29">
        <f>J338-I338</f>
        <v>-119534.77321435182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173049.16319293514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773</v>
      </c>
      <c r="E340" s="84">
        <v>245.14280078484546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774</v>
      </c>
      <c r="E342" s="48">
        <v>159.37510446108698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775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776</v>
      </c>
      <c r="E345" s="84">
        <v>31.554572786616291</v>
      </c>
      <c r="F345" s="49" t="s">
        <v>748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777</v>
      </c>
      <c r="E346" s="48">
        <v>1343.4667257137678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778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779</v>
      </c>
      <c r="E349" s="48">
        <v>103040.49489467683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780</v>
      </c>
      <c r="E350" s="48">
        <v>28604.046854294116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781</v>
      </c>
      <c r="E351" s="48">
        <v>22695.402282670038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782</v>
      </c>
      <c r="E352" s="48">
        <v>12216.247034721537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783</v>
      </c>
      <c r="E353" s="84">
        <v>1340.8242245444453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784</v>
      </c>
      <c r="E354" s="48">
        <v>1428.1702473584778</v>
      </c>
      <c r="F354" s="49" t="s">
        <v>749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134873.78560896154</v>
      </c>
      <c r="F355" s="75"/>
      <c r="I355" s="27">
        <f>E355/1.18</f>
        <v>114299.81831267927</v>
      </c>
      <c r="J355" s="29">
        <f>[1]сумма!$Q$19</f>
        <v>27334.060541112922</v>
      </c>
      <c r="K355" s="29">
        <f>J355-I355</f>
        <v>-86965.75777156635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55855.458182203052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785</v>
      </c>
      <c r="E358" s="89">
        <v>10153.780850574722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786</v>
      </c>
      <c r="E359" s="89">
        <v>17452.931060130282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787</v>
      </c>
      <c r="E360" s="89">
        <v>131.44350839078169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788</v>
      </c>
      <c r="E361" s="89">
        <v>268.70036074889072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789</v>
      </c>
      <c r="E362" s="89">
        <v>454.66564236873228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790</v>
      </c>
      <c r="E364" s="89">
        <v>1313.5741785494859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791</v>
      </c>
      <c r="E365" s="89">
        <v>6622.2035864732279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792</v>
      </c>
      <c r="E366" s="89">
        <v>6392.7244804024667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793</v>
      </c>
      <c r="E367" s="89">
        <v>632.5262979962115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793</v>
      </c>
      <c r="E368" s="89">
        <v>923.63187930085701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794</v>
      </c>
      <c r="E369" s="89">
        <v>2518.3394854209841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795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796</v>
      </c>
      <c r="E371" s="89">
        <v>3598.2735153344397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79018.327426758464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797</v>
      </c>
      <c r="E375" s="93">
        <v>15010.064277789679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798</v>
      </c>
      <c r="E377" s="95">
        <v>622.01607841324983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799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800</v>
      </c>
      <c r="E379" s="95">
        <v>40094.49088684802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801</v>
      </c>
      <c r="E380" s="95">
        <v>14037.898858912893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801</v>
      </c>
      <c r="E382" s="95">
        <v>2497.5318577047001</v>
      </c>
      <c r="F382" s="49" t="s">
        <v>802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801</v>
      </c>
      <c r="E383" s="95">
        <v>1285.7860667055691</v>
      </c>
      <c r="F383" s="49" t="s">
        <v>803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81083.461993188947</v>
      </c>
      <c r="F386" s="75"/>
      <c r="I386" s="27">
        <f>E386/1.18</f>
        <v>68714.798299312664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81083.461993188947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46261.23966770737</v>
      </c>
      <c r="F388" s="75"/>
      <c r="I388" s="27">
        <f>E388/1.18</f>
        <v>39204.440396362181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46261.23966770737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259046.07995756663</v>
      </c>
      <c r="F390" s="75"/>
      <c r="I390" s="27">
        <f>E390/1.18</f>
        <v>219530.57623522598</v>
      </c>
      <c r="J390" s="27">
        <f>SUM(I6:I390)</f>
        <v>972249.40377647616</v>
      </c>
      <c r="K390" s="27">
        <f>J390*1.01330668353499*1.18</f>
        <v>1162520.4463133425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259046.07995756663</v>
      </c>
      <c r="F391" s="49" t="s">
        <v>731</v>
      </c>
      <c r="I391" s="27">
        <f>E6+E197+E232+E266+E338+E355+E386+E388+E390</f>
        <v>1147254.2964562415</v>
      </c>
      <c r="J391" s="27">
        <f>I391-K391</f>
        <v>808090.52021751972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2017-05-18T02:15:46Z</dcterms:modified>
</cp:coreProperties>
</file>